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7425" tabRatio="599" activeTab="2"/>
  </bookViews>
  <sheets>
    <sheet name="Geral" sheetId="1" r:id="rId1"/>
    <sheet name="ASG" sheetId="2" r:id="rId2"/>
    <sheet name="Encargos Sociais" sheetId="3" r:id="rId3"/>
  </sheets>
  <definedNames/>
  <calcPr fullCalcOnLoad="1"/>
</workbook>
</file>

<file path=xl/comments2.xml><?xml version="1.0" encoding="utf-8"?>
<comments xmlns="http://schemas.openxmlformats.org/spreadsheetml/2006/main">
  <authors>
    <author/>
  </authors>
  <commentList>
    <comment ref="A24" authorId="0">
      <text>
        <r>
          <rPr>
            <b/>
            <sz val="8"/>
            <color indexed="8"/>
            <rFont val="Tahoma"/>
            <family val="2"/>
          </rPr>
          <t xml:space="preserve">Lucro real = 1,65%
Lucro presumido = 0,65%
</t>
        </r>
      </text>
    </comment>
    <comment ref="A25" authorId="0">
      <text>
        <r>
          <rPr>
            <b/>
            <sz val="8"/>
            <color indexed="8"/>
            <rFont val="Tahoma"/>
            <family val="2"/>
          </rPr>
          <t xml:space="preserve">Lucro real = 7,60%
Lucro presumido = 3,00%
</t>
        </r>
      </text>
    </comment>
  </commentList>
</comments>
</file>

<file path=xl/comments3.xml><?xml version="1.0" encoding="utf-8"?>
<comments xmlns="http://schemas.openxmlformats.org/spreadsheetml/2006/main">
  <authors>
    <author/>
    <author>ADMIN</author>
  </authors>
  <commentList>
    <comment ref="C4" authorId="0">
      <text>
        <r>
          <rPr>
            <b/>
            <sz val="8"/>
            <color indexed="8"/>
            <rFont val="Tahoma"/>
            <family val="2"/>
          </rPr>
          <t>artigo 22, inciso I, da Lei 8.212/91</t>
        </r>
      </text>
    </comment>
    <comment ref="C5" authorId="0">
      <text>
        <r>
          <rPr>
            <b/>
            <sz val="8"/>
            <color indexed="8"/>
            <rFont val="Tahoma"/>
            <family val="2"/>
          </rPr>
          <t>artigo 30 da Lei nº 8.036/90</t>
        </r>
      </text>
    </comment>
    <comment ref="C6" authorId="0">
      <text>
        <r>
          <rPr>
            <b/>
            <sz val="8"/>
            <color indexed="8"/>
            <rFont val="Tahoma"/>
            <family val="2"/>
          </rPr>
          <t>Decreto-Lei nº 2.318/86</t>
        </r>
      </text>
    </comment>
    <comment ref="C7" authorId="0">
      <text>
        <r>
          <rPr>
            <b/>
            <sz val="8"/>
            <color indexed="8"/>
            <rFont val="Tahoma"/>
            <family val="2"/>
          </rPr>
          <t>artigos 1º e 2º do Decreto-Lei nº 1.146/70</t>
        </r>
      </text>
    </comment>
    <comment ref="C8" authorId="0">
      <text>
        <r>
          <rPr>
            <b/>
            <sz val="8"/>
            <color indexed="8"/>
            <rFont val="Tahoma"/>
            <family val="2"/>
          </rPr>
          <t>art. 15, da Lei nº 9.424/96; do art. 2º do Decreto nº 3.142/99; e art. 212, § 5º da CF</t>
        </r>
      </text>
    </comment>
    <comment ref="C9" authorId="0">
      <text>
        <r>
          <rPr>
            <b/>
            <sz val="8"/>
            <color indexed="8"/>
            <rFont val="Tahoma"/>
            <family val="2"/>
          </rPr>
          <t xml:space="preserve">Lei Complementar 110/2001. O tributo está previsto no art. 7º, Inciso III, da Constituição Federal, tendo sido regulamentado pela Lei nº 8.030/90, artigo 15
</t>
        </r>
      </text>
    </comment>
    <comment ref="C10" authorId="0">
      <text>
        <r>
          <rPr>
            <b/>
            <sz val="8"/>
            <color indexed="8"/>
            <rFont val="Tahoma"/>
            <family val="2"/>
          </rPr>
          <t xml:space="preserve">artigo 22, inciso II, da Lei nº 8.212/91
</t>
        </r>
      </text>
    </comment>
    <comment ref="C11" authorId="0">
      <text>
        <r>
          <rPr>
            <b/>
            <sz val="8"/>
            <color indexed="8"/>
            <rFont val="Tahoma"/>
            <family val="2"/>
          </rPr>
          <t>Lei nº 8.029/90</t>
        </r>
      </text>
    </comment>
    <comment ref="C14" authorId="0">
      <text>
        <r>
          <rPr>
            <b/>
            <sz val="8"/>
            <color indexed="8"/>
            <rFont val="Tahoma"/>
            <family val="2"/>
          </rPr>
          <t>Lei nº 4.090, de 13 de julho de 1962. Calculou-se 1/12 (um 13º salário devido a cada 12 meses trabalhados)</t>
        </r>
      </text>
    </comment>
    <comment ref="C15" authorId="0">
      <text>
        <r>
          <rPr>
            <b/>
            <sz val="8"/>
            <color indexed="8"/>
            <rFont val="Tahoma"/>
            <family val="2"/>
          </rPr>
          <t>artigo 129 e o inciso I, artigo 130, do Decreto-Lei nº 5.452/43 - CLT. Calculou-se um mês de férias a cada 12 meses (1/12).</t>
        </r>
      </text>
    </comment>
    <comment ref="C16" authorId="0">
      <text>
        <r>
          <rPr>
            <b/>
            <sz val="8"/>
            <color indexed="8"/>
            <rFont val="Tahoma"/>
            <family val="2"/>
          </rPr>
          <t xml:space="preserve">art. 7º, inciso XVII da CF88. 1/3 das férias.
</t>
        </r>
      </text>
    </comment>
    <comment ref="C17" authorId="0">
      <text>
        <r>
          <rPr>
            <b/>
            <sz val="8"/>
            <color indexed="8"/>
            <rFont val="Tahoma"/>
            <family val="2"/>
          </rPr>
          <t>artigo 131, inciso III, da CLT. Estimativa de 5,96/30/12 = 1,66% 
conforme Acórdão 1753/2008 – Plenário TCU.</t>
        </r>
      </text>
    </comment>
    <comment ref="C19" authorId="0">
      <text>
        <r>
          <rPr>
            <b/>
            <sz val="8"/>
            <color indexed="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0" authorId="0">
      <text>
        <r>
          <rPr>
            <b/>
            <sz val="8"/>
            <color indexed="8"/>
            <rFont val="Tahoma"/>
            <family val="2"/>
          </rPr>
          <t xml:space="preserve">artigos 473 e 83 da CLT . 2,96 por ano.  2,96 / 30 / 12 = 0,82%
</t>
        </r>
      </text>
    </comment>
    <comment ref="C21" authorId="0">
      <text>
        <r>
          <rPr>
            <b/>
            <sz val="8"/>
            <color indexed="8"/>
            <rFont val="Tahoma"/>
            <family val="2"/>
          </rPr>
          <t>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0,03%.</t>
        </r>
      </text>
    </comment>
    <comment ref="C24" authorId="0">
      <text>
        <r>
          <rPr>
            <b/>
            <sz val="8"/>
            <color indexed="8"/>
            <rFont val="Tahoma"/>
            <family val="2"/>
          </rPr>
          <t>§ 1º do art. 487 da CLT. De acordo com levantamento efetuado em diversos contratos, cerca de 5% do pessoal é demitido pelo empregador, antes do término do contrato de trabalho. Cálculo ((1/12)x 5) =0,42%</t>
        </r>
      </text>
    </comment>
    <comment ref="C25" authorId="0">
      <text>
        <r>
          <rPr>
            <b/>
            <sz val="8"/>
            <color indexed="8"/>
            <rFont val="Tahoma"/>
            <family val="2"/>
          </rPr>
          <t xml:space="preserve">art. 488 da CLT. Cerca de 2% do pessoal é demitido nessa situação. Logo a provisão representa: ((7/30)/12)x2 = 0,04%.
</t>
        </r>
      </text>
    </comment>
    <comment ref="C26" authorId="0">
      <text>
        <r>
          <rPr>
            <b/>
            <sz val="8"/>
            <color indexed="8"/>
            <rFont val="Tahoma"/>
            <family val="2"/>
          </rPr>
          <t>art. 9º da Lei nº 7.238/84. Estimativa de 1% de empregados. (1/12) x 1 = 0,08%</t>
        </r>
      </text>
    </comment>
    <comment ref="C27" authorId="0">
      <text>
        <r>
          <rPr>
            <b/>
            <sz val="8"/>
            <color indexed="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color indexed="8"/>
            <rFont val="Tahoma"/>
            <family val="2"/>
          </rPr>
          <t>Grupo A X Grupo B</t>
        </r>
      </text>
    </comment>
    <comment ref="C33" authorId="0">
      <text>
        <r>
          <rPr>
            <b/>
            <sz val="8"/>
            <color indexed="8"/>
            <rFont val="Tahoma"/>
            <family val="2"/>
          </rPr>
          <t>Grupo A X Grupo B</t>
        </r>
      </text>
    </comment>
    <comment ref="C18" authorId="1">
      <text>
        <r>
          <rPr>
            <b/>
            <sz val="9"/>
            <rFont val="Tahoma"/>
            <family val="2"/>
          </rPr>
          <t>ADMIN:</t>
        </r>
        <r>
          <rPr>
            <sz val="9"/>
            <rFont val="Tahoma"/>
            <family val="2"/>
          </rPr>
          <t xml:space="preserve">
Art. 6º e 201 da CF e Art. 392 da CLT</t>
        </r>
      </text>
    </comment>
  </commentList>
</comments>
</file>

<file path=xl/sharedStrings.xml><?xml version="1.0" encoding="utf-8"?>
<sst xmlns="http://schemas.openxmlformats.org/spreadsheetml/2006/main" count="161" uniqueCount="121">
  <si>
    <t>Valor global do contrato (mensal)</t>
  </si>
  <si>
    <t>Valor global do contrato (anual)</t>
  </si>
  <si>
    <t>Critério de julgamento</t>
  </si>
  <si>
    <t>Menor valor global do contrato</t>
  </si>
  <si>
    <t>Orientações para preenchimento das planilhas:</t>
  </si>
  <si>
    <t>1) As células destacadas em amarelo deverão ser preenchidas com os valores ou percentuais definidos pelas empresas;</t>
  </si>
  <si>
    <t>2) As demais células não deverão ser alteradas, sob pena de desclassificação da proposta, salvo o disposto no item 3;</t>
  </si>
  <si>
    <t>3) Para a análise das planilhas de formação de preços apresentadas, serão consideradas as alíquotas-padrão de impostos, taxas e contribuições, conforme legislação vigente. Caso a licitante goze de isenção, benefício ou se enquadre em condição que lhe permita recolhimento(s) com alíquota(s) diferenciada(s), deverá informar tal situação em sua planilha, justificando assim percentuais diferentes dos previamente fixados na composição de custos;</t>
  </si>
  <si>
    <t>4) De acordo com o §3º do art. 44, da Lei 8.666/93, não serão admitidas propostas que apresentem preços globais ou unitários simbólicos, irrisórios ou de valor zero.</t>
  </si>
  <si>
    <t>Planilha de Formação de Preços</t>
  </si>
  <si>
    <t>I - Remuneração</t>
  </si>
  <si>
    <t>%</t>
  </si>
  <si>
    <t>Valor</t>
  </si>
  <si>
    <t>Salário</t>
  </si>
  <si>
    <t xml:space="preserve"> -</t>
  </si>
  <si>
    <t>Total de remuneração</t>
  </si>
  <si>
    <t>II - Encargos sociais</t>
  </si>
  <si>
    <t>Ver planilha de encargos</t>
  </si>
  <si>
    <t>III - Insumos</t>
  </si>
  <si>
    <t>Uniformes (Cláusula 39ª da CCT)</t>
  </si>
  <si>
    <t>Vale-alimentação (Cláusula 12ª CCT)</t>
  </si>
  <si>
    <t>Vale-transportes (Cláusula 9ª CCT)</t>
  </si>
  <si>
    <t>Assistência Social Familiar (Cláusula 11ª da CCT)</t>
  </si>
  <si>
    <t>Exame periódico admissional</t>
  </si>
  <si>
    <t>Total de insumos</t>
  </si>
  <si>
    <t>Total de mão-de-obra (I + II + III)</t>
  </si>
  <si>
    <t>IV - Demais componentes</t>
  </si>
  <si>
    <t>Despesas administrativas</t>
  </si>
  <si>
    <t>Lucro</t>
  </si>
  <si>
    <t>Total demais componentes</t>
  </si>
  <si>
    <t>Total sem tributos (I + II + III + IV)</t>
  </si>
  <si>
    <t>V - Tributos</t>
  </si>
  <si>
    <t>PIS</t>
  </si>
  <si>
    <t>COFINS</t>
  </si>
  <si>
    <t>ISS</t>
  </si>
  <si>
    <t>Total dos tributos</t>
  </si>
  <si>
    <t>Total com tributos (I + II + III + IV + V)</t>
  </si>
  <si>
    <t>Quantidade de empregados</t>
  </si>
  <si>
    <t>Valor total por cargo</t>
  </si>
  <si>
    <t>Valor global</t>
  </si>
  <si>
    <t>ENCARGOS SOCIAIS</t>
  </si>
  <si>
    <t>Grupo A</t>
  </si>
  <si>
    <t>Item</t>
  </si>
  <si>
    <t>Descrição</t>
  </si>
  <si>
    <t>Percentual</t>
  </si>
  <si>
    <t xml:space="preserve">PREVIDÊNCIA SOCIAL </t>
  </si>
  <si>
    <t>SESI / SESC</t>
  </si>
  <si>
    <t>SENAI / SENAC</t>
  </si>
  <si>
    <t>INCRA</t>
  </si>
  <si>
    <t xml:space="preserve">SALÁRIO EDUCAÇÃO </t>
  </si>
  <si>
    <t xml:space="preserve">F G T S </t>
  </si>
  <si>
    <t>S A T  X  F A P</t>
  </si>
  <si>
    <t>SEBRAE</t>
  </si>
  <si>
    <t>Grupo B</t>
  </si>
  <si>
    <r>
      <t>13</t>
    </r>
    <r>
      <rPr>
        <strike/>
        <sz val="10"/>
        <color indexed="8"/>
        <rFont val="Arial"/>
        <family val="2"/>
      </rPr>
      <t>º</t>
    </r>
    <r>
      <rPr>
        <sz val="10"/>
        <color indexed="8"/>
        <rFont val="Arial"/>
        <family val="2"/>
      </rPr>
      <t xml:space="preserve"> SALÁRIO </t>
    </r>
  </si>
  <si>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</si>
  <si>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</si>
  <si>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</si>
  <si>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</si>
  <si>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</si>
  <si>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</si>
  <si>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</si>
  <si>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</si>
  <si>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</si>
  <si>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</si>
  <si>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</si>
  <si>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</si>
  <si>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</si>
  <si>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</si>
  <si>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FGTS SOBRE O AVISO PRÉVIO INDENIZADO</t>
  </si>
  <si>
    <t>TOTAL DOS ENCARGOS SOCIAIS</t>
  </si>
  <si>
    <t>Item 1</t>
  </si>
  <si>
    <t>20%, conforme art. 22, inciso I, da Lei 8.212/91.</t>
  </si>
  <si>
    <t>Item 2</t>
  </si>
  <si>
    <t xml:space="preserve">1,5%, conforme art. 30 da Lei nº 8.036/90. </t>
  </si>
  <si>
    <t>Item 3</t>
  </si>
  <si>
    <t xml:space="preserve">1%, conforme Decreto-Lei nº 2.318/86. </t>
  </si>
  <si>
    <t>Item 4</t>
  </si>
  <si>
    <t xml:space="preserve">0,20%, conforme art. 1º e 2º do Decreto-Lei nº 1.146/70. </t>
  </si>
  <si>
    <t>Item 5</t>
  </si>
  <si>
    <t xml:space="preserve">2,5%, conforme art. 15, da Lei nº 9.424/96; do art. 2º do Decreto nº 3.142/99; e art. 212, § 5º da CF. </t>
  </si>
  <si>
    <t>Item 6</t>
  </si>
  <si>
    <t xml:space="preserve">8%, conforme Lei Complementar 110/2001. O tributo está previsto no art. 7º, Inciso III, da Constituição Federal, tendo sido regulamentado pela Lei nº 8.030/90, art. 15.
</t>
  </si>
  <si>
    <t>Item 7</t>
  </si>
  <si>
    <t>Entre 0,5 a 6%, conforme artigo 22, inciso II, da Lei nº 8.212/91, decreto 3048/1999 e 6957/2009.</t>
  </si>
  <si>
    <t>Item 8</t>
  </si>
  <si>
    <t>0,6% conforme Lei nº 8.029/90.</t>
  </si>
  <si>
    <t>Item 9</t>
  </si>
  <si>
    <t>8,33% conforme Lei nº 4.090, de 13 de julho de 1962. Calculou-se 1/12 (um 13º salário devido a cada 12 meses trabalhados).</t>
  </si>
  <si>
    <t>Item 10</t>
  </si>
  <si>
    <t>8,33% conforme art.129 e o inciso I, artigo 130, do Decreto-Lei nº 5.452/43 - CLT. Calculou-se um mês de férias a cada 12 meses (1/12).</t>
  </si>
  <si>
    <t>Item 11</t>
  </si>
  <si>
    <t>2,78% conforme art. 7º, inciso XVII da CF88. 1/3 das férias.</t>
  </si>
  <si>
    <t>Item 12</t>
  </si>
  <si>
    <t>1,66% conforme art. 131, inciso III, da CLT. Estimativa de 5,96/30/12 = 1,66% 
conforme Acórdão 1753/2008 – Plenário TCU.</t>
  </si>
  <si>
    <t>Item 13</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</si>
  <si>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</si>
  <si>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14</t>
  </si>
  <si>
    <t>0,82% conforme arts. 473 e 83 da CLT . Considerando 2,96 por ano:  2,96 / 30 / 12 = 0,82%</t>
  </si>
  <si>
    <t>Item 15</t>
  </si>
  <si>
    <t>0,03% conforme art.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 0,03%.</t>
  </si>
  <si>
    <t>Item 16</t>
  </si>
  <si>
    <t>0,42% conforme § 1º do art. 487 da CLT. De acordo com levantamento efetuado em diversos contratos, cerca de 5% do pessoal é demitido pelo empregador, antes do término do contrato de trabalho. Cálculo ((1/12)x 5)  =0,42%</t>
  </si>
  <si>
    <t>Item 17</t>
  </si>
  <si>
    <t>0,4% conforme art. 488 da CLT. Cerca de 2% do pessoal é demitido nessa situação. Logo a provisão representa: ((7/30)/12)x2= 0,04%.</t>
  </si>
  <si>
    <t>Item 18</t>
  </si>
  <si>
    <t>0,08% conforme art. 9º da Lei nº 7.238/84. Estimativa de 1% de empregados. (1/12) x 1 = 0,08%</t>
  </si>
  <si>
    <t>Item 19</t>
  </si>
  <si>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4,35%.</t>
  </si>
  <si>
    <t>Item 20</t>
  </si>
  <si>
    <t>Grupo A x Grupo B</t>
  </si>
  <si>
    <t>Item 21</t>
  </si>
  <si>
    <t>FGTS X AVISO PRÉVIO INDENIZADO</t>
  </si>
  <si>
    <t>Auxiliar de serviços gerais</t>
  </si>
  <si>
    <t>Auxiliar de serviços gerais (com material)</t>
  </si>
  <si>
    <t>EPI's</t>
  </si>
  <si>
    <t xml:space="preserve">LICENÇA MATERNIDADE </t>
  </si>
  <si>
    <t>Custos indiretos</t>
  </si>
  <si>
    <t>Item 22</t>
  </si>
  <si>
    <t>0,07%, conforme Art. 6º e 201 da CF e Art. 392 da CLT.  4 meses de licença. 2% de ocorrência.</t>
  </si>
  <si>
    <t>Materiais, utensílios e equipamento</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</si>
</sst>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7">
    <font>
      <sz val="10"/>
      <color indexed="8"/>
      <name val="Arial"/>
      <family val="2"/>
    </font>
    <font>
      <sz val="10"/>
      <name val="Arial"/>
      <family val="0"/>
    </font>
    <font>
      <b/>
      <sz val="18"/>
      <color indexed="56"/>
      <name val="Cambria"/>
      <family val="2"/>
    </font>
    <font>
      <b/>
      <sz val="14"/>
      <color indexed="10"/>
      <name val="Arial"/>
      <family val="2"/>
    </font>
    <font>
      <b/>
      <sz val="14"/>
      <color indexed="8"/>
      <name val="Arial"/>
      <family val="2"/>
    </font>
    <font>
      <sz val="14"/>
      <color indexed="8"/>
      <name val="Arial"/>
      <family val="2"/>
    </font>
    <font>
      <b/>
      <sz val="10"/>
      <color indexed="8"/>
      <name val="Arial"/>
      <family val="2"/>
    </font>
    <font>
      <b/>
      <sz val="10"/>
      <name val="Arial"/>
      <family val="2"/>
    </font>
    <font>
      <sz val="9"/>
      <color indexed="8"/>
      <name val="Arial"/>
      <family val="2"/>
    </font>
    <font>
      <b/>
      <sz val="8"/>
      <color indexed="8"/>
      <name val="Tahoma"/>
      <family val="2"/>
    </font>
    <font>
      <strike/>
      <sz val="10"/>
      <color indexed="8"/>
      <name val="Arial"/>
      <family val="2"/>
    </font>
    <font>
      <i/>
      <sz val="9"/>
      <color indexed="8"/>
      <name val="Calibri"/>
      <family val="2"/>
    </font>
    <font>
      <sz val="9"/>
      <name val="Arial"/>
      <family val="2"/>
    </font>
    <font>
      <sz val="9"/>
      <name val="Tahoma"/>
      <family val="2"/>
    </font>
    <font>
      <b/>
      <sz val="9"/>
      <name val="Tahoma"/>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0"/>
      <color indexed="10"/>
      <name val="Arial"/>
      <family val="2"/>
    </font>
    <font>
      <u val="single"/>
      <sz val="10"/>
      <color indexed="30"/>
      <name val="Arial"/>
      <family val="2"/>
    </font>
    <font>
      <u val="single"/>
      <sz val="10"/>
      <color indexed="25"/>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5" fillId="31" borderId="0" applyNumberFormat="0" applyBorder="0" applyAlignment="0" applyProtection="0"/>
    <xf numFmtId="0" fontId="1" fillId="0" borderId="0">
      <alignment/>
      <protection/>
    </xf>
    <xf numFmtId="0" fontId="0" fillId="32" borderId="4" applyNumberFormat="0" applyFont="0" applyAlignment="0" applyProtection="0"/>
    <xf numFmtId="9" fontId="1" fillId="0" borderId="0" applyFill="0" applyBorder="0" applyAlignment="0" applyProtection="0"/>
    <xf numFmtId="0" fontId="46" fillId="21" borderId="5" applyNumberFormat="0" applyAlignment="0" applyProtection="0"/>
    <xf numFmtId="41"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0" borderId="9" applyNumberFormat="0" applyFill="0" applyAlignment="0" applyProtection="0"/>
    <xf numFmtId="43" fontId="1" fillId="0" borderId="0" applyFill="0" applyBorder="0" applyAlignment="0" applyProtection="0"/>
  </cellStyleXfs>
  <cellXfs count="65">
    <xf numFmtId="0" fontId="0" fillId="0" borderId="0" xfId="0" applyAlignment="1">
      <alignment/>
    </xf>
    <xf numFmtId="0" fontId="3" fillId="33" borderId="0" xfId="0" applyFont="1" applyFill="1" applyAlignment="1">
      <alignment/>
    </xf>
    <xf numFmtId="4" fontId="3" fillId="33" borderId="0" xfId="0" applyNumberFormat="1" applyFont="1" applyFill="1" applyAlignment="1">
      <alignment/>
    </xf>
    <xf numFmtId="0" fontId="0" fillId="0" borderId="0" xfId="0" applyFont="1" applyAlignment="1">
      <alignment/>
    </xf>
    <xf numFmtId="0" fontId="3" fillId="33" borderId="0" xfId="0" applyFont="1" applyFill="1" applyAlignment="1">
      <alignment vertical="center"/>
    </xf>
    <xf numFmtId="0" fontId="4" fillId="33" borderId="0" xfId="0" applyFont="1" applyFill="1" applyAlignment="1">
      <alignment vertical="center"/>
    </xf>
    <xf numFmtId="0" fontId="0" fillId="33" borderId="0" xfId="0" applyFill="1" applyAlignment="1">
      <alignment/>
    </xf>
    <xf numFmtId="0" fontId="6" fillId="33"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0" fillId="0" borderId="10" xfId="0" applyFont="1" applyBorder="1" applyAlignment="1">
      <alignment horizontal="left" vertical="center" wrapText="1"/>
    </xf>
    <xf numFmtId="4" fontId="0" fillId="0" borderId="10" xfId="0" applyNumberFormat="1" applyFont="1" applyBorder="1" applyAlignment="1">
      <alignment horizontal="center" vertical="center"/>
    </xf>
    <xf numFmtId="0" fontId="6" fillId="0" borderId="10" xfId="0" applyFont="1" applyBorder="1" applyAlignment="1">
      <alignment horizontal="left" vertical="center" wrapText="1"/>
    </xf>
    <xf numFmtId="4" fontId="6" fillId="0" borderId="10" xfId="0" applyNumberFormat="1" applyFont="1" applyBorder="1" applyAlignment="1">
      <alignment horizontal="center" vertical="center"/>
    </xf>
    <xf numFmtId="0" fontId="0" fillId="35" borderId="10" xfId="0" applyFont="1" applyFill="1" applyBorder="1" applyAlignment="1">
      <alignment horizontal="left" vertical="center" wrapText="1"/>
    </xf>
    <xf numFmtId="10" fontId="0" fillId="35" borderId="10" xfId="0" applyNumberFormat="1" applyFont="1" applyFill="1" applyBorder="1" applyAlignment="1">
      <alignment horizontal="center" vertical="center"/>
    </xf>
    <xf numFmtId="4" fontId="0" fillId="35" borderId="10" xfId="0" applyNumberFormat="1" applyFont="1" applyFill="1" applyBorder="1" applyAlignment="1">
      <alignment horizontal="center" vertical="center"/>
    </xf>
    <xf numFmtId="0" fontId="7" fillId="34" borderId="10" xfId="0" applyFont="1" applyFill="1" applyBorder="1" applyAlignment="1">
      <alignment horizontal="left" vertical="center" wrapText="1"/>
    </xf>
    <xf numFmtId="0" fontId="0" fillId="0" borderId="10" xfId="0" applyFont="1" applyBorder="1" applyAlignment="1">
      <alignment horizontal="left" wrapText="1"/>
    </xf>
    <xf numFmtId="4" fontId="1" fillId="36" borderId="10" xfId="0" applyNumberFormat="1" applyFont="1" applyFill="1" applyBorder="1" applyAlignment="1">
      <alignment horizontal="center" vertical="center"/>
    </xf>
    <xf numFmtId="4" fontId="1" fillId="35"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6" fillId="0" borderId="10" xfId="0" applyFont="1" applyBorder="1" applyAlignment="1">
      <alignment horizontal="left" wrapText="1"/>
    </xf>
    <xf numFmtId="4" fontId="7" fillId="35" borderId="10" xfId="0" applyNumberFormat="1" applyFont="1" applyFill="1" applyBorder="1" applyAlignment="1">
      <alignment horizontal="center" vertical="center"/>
    </xf>
    <xf numFmtId="0" fontId="6" fillId="33" borderId="10" xfId="0" applyFont="1" applyFill="1" applyBorder="1" applyAlignment="1">
      <alignment horizontal="left" vertical="center" wrapText="1"/>
    </xf>
    <xf numFmtId="4" fontId="6" fillId="33" borderId="10" xfId="0" applyNumberFormat="1" applyFont="1" applyFill="1" applyBorder="1" applyAlignment="1">
      <alignment horizontal="center" vertical="center"/>
    </xf>
    <xf numFmtId="10" fontId="1" fillId="36" borderId="10" xfId="0" applyNumberFormat="1" applyFont="1" applyFill="1" applyBorder="1" applyAlignment="1">
      <alignment horizontal="center" vertical="center" wrapText="1"/>
    </xf>
    <xf numFmtId="4" fontId="6" fillId="35" borderId="10" xfId="0" applyNumberFormat="1" applyFont="1" applyFill="1" applyBorder="1" applyAlignment="1">
      <alignment horizontal="center" vertical="center"/>
    </xf>
    <xf numFmtId="4" fontId="6" fillId="33" borderId="10" xfId="0" applyNumberFormat="1" applyFont="1" applyFill="1" applyBorder="1" applyAlignment="1">
      <alignment horizontal="center" vertical="center" wrapText="1"/>
    </xf>
    <xf numFmtId="0" fontId="8" fillId="0" borderId="0" xfId="0" applyFont="1" applyAlignment="1">
      <alignment/>
    </xf>
    <xf numFmtId="0" fontId="0" fillId="0" borderId="10" xfId="0" applyFont="1" applyFill="1" applyBorder="1" applyAlignment="1">
      <alignment horizontal="left" vertical="center" wrapText="1"/>
    </xf>
    <xf numFmtId="10" fontId="1" fillId="35" borderId="10" xfId="0" applyNumberFormat="1" applyFont="1" applyFill="1" applyBorder="1" applyAlignment="1">
      <alignment horizontal="center" vertical="center" wrapText="1"/>
    </xf>
    <xf numFmtId="10" fontId="0" fillId="0" borderId="10" xfId="0" applyNumberFormat="1" applyBorder="1" applyAlignment="1">
      <alignment horizontal="center"/>
    </xf>
    <xf numFmtId="2" fontId="0" fillId="0" borderId="10" xfId="0" applyNumberFormat="1" applyBorder="1" applyAlignment="1">
      <alignment/>
    </xf>
    <xf numFmtId="3" fontId="6" fillId="33" borderId="10" xfId="0" applyNumberFormat="1" applyFont="1" applyFill="1" applyBorder="1" applyAlignment="1">
      <alignment horizontal="center" vertical="center" wrapText="1"/>
    </xf>
    <xf numFmtId="10" fontId="6" fillId="33" borderId="10" xfId="0" applyNumberFormat="1" applyFont="1" applyFill="1" applyBorder="1" applyAlignment="1">
      <alignment horizontal="center" vertical="center" wrapText="1"/>
    </xf>
    <xf numFmtId="0" fontId="6" fillId="0" borderId="10" xfId="0" applyFont="1" applyBorder="1" applyAlignment="1">
      <alignment horizontal="center"/>
    </xf>
    <xf numFmtId="0" fontId="6" fillId="35" borderId="11" xfId="0" applyFont="1" applyFill="1" applyBorder="1" applyAlignment="1">
      <alignment horizontal="center" vertical="center" wrapText="1"/>
    </xf>
    <xf numFmtId="0" fontId="0" fillId="0" borderId="10" xfId="0" applyBorder="1" applyAlignment="1">
      <alignment horizontal="center"/>
    </xf>
    <xf numFmtId="0" fontId="0" fillId="0" borderId="10" xfId="50" applyFont="1" applyBorder="1" applyAlignment="1">
      <alignment horizontal="justify" vertical="center"/>
      <protection/>
    </xf>
    <xf numFmtId="10" fontId="0" fillId="0" borderId="10" xfId="50" applyNumberFormat="1" applyFont="1" applyBorder="1" applyAlignment="1">
      <alignment horizontal="center" vertical="center"/>
      <protection/>
    </xf>
    <xf numFmtId="0" fontId="0" fillId="33" borderId="10" xfId="50" applyFont="1" applyFill="1" applyBorder="1" applyAlignment="1">
      <alignment horizontal="justify" vertical="center"/>
      <protection/>
    </xf>
    <xf numFmtId="10" fontId="0" fillId="33" borderId="10" xfId="50" applyNumberFormat="1" applyFont="1" applyFill="1" applyBorder="1" applyAlignment="1">
      <alignment horizontal="center" vertical="center"/>
      <protection/>
    </xf>
    <xf numFmtId="0" fontId="0" fillId="0" borderId="10" xfId="0" applyBorder="1" applyAlignment="1">
      <alignment/>
    </xf>
    <xf numFmtId="0" fontId="6" fillId="0" borderId="10" xfId="0" applyFont="1" applyBorder="1" applyAlignment="1">
      <alignment horizontal="center" vertical="center" wrapText="1"/>
    </xf>
    <xf numFmtId="10" fontId="0" fillId="35" borderId="10" xfId="50" applyNumberFormat="1" applyFont="1" applyFill="1" applyBorder="1" applyAlignment="1">
      <alignment horizontal="center" vertical="center"/>
      <protection/>
    </xf>
    <xf numFmtId="0" fontId="0" fillId="0" borderId="10" xfId="50" applyFont="1" applyBorder="1" applyAlignment="1">
      <alignment vertical="center"/>
      <protection/>
    </xf>
    <xf numFmtId="10" fontId="0" fillId="0" borderId="10" xfId="50" applyNumberFormat="1" applyFont="1" applyBorder="1" applyAlignment="1">
      <alignment vertical="center"/>
      <protection/>
    </xf>
    <xf numFmtId="0" fontId="0" fillId="0" borderId="10" xfId="50" applyFont="1" applyBorder="1" applyAlignment="1">
      <alignment vertical="center" wrapText="1"/>
      <protection/>
    </xf>
    <xf numFmtId="10" fontId="6" fillId="37" borderId="10" xfId="0" applyNumberFormat="1" applyFont="1" applyFill="1" applyBorder="1" applyAlignment="1">
      <alignment horizontal="center" vertical="center" wrapText="1"/>
    </xf>
    <xf numFmtId="0" fontId="11" fillId="0" borderId="0" xfId="50" applyFont="1" applyAlignment="1">
      <alignment horizontal="center" vertical="center"/>
      <protection/>
    </xf>
    <xf numFmtId="0" fontId="11" fillId="0" borderId="0" xfId="50" applyFont="1" applyAlignment="1">
      <alignment horizontal="center" vertical="center" wrapText="1"/>
      <protection/>
    </xf>
    <xf numFmtId="0" fontId="12" fillId="0" borderId="0" xfId="50" applyFont="1" applyBorder="1" applyAlignment="1">
      <alignment horizontal="left" vertical="center" wrapText="1"/>
      <protection/>
    </xf>
    <xf numFmtId="0" fontId="54" fillId="0" borderId="10" xfId="50" applyFont="1" applyBorder="1" applyAlignment="1">
      <alignment horizontal="justify" vertical="center"/>
      <protection/>
    </xf>
    <xf numFmtId="10" fontId="54" fillId="0" borderId="10" xfId="50" applyNumberFormat="1" applyFont="1" applyBorder="1" applyAlignment="1">
      <alignment horizontal="center" vertical="center"/>
      <protection/>
    </xf>
    <xf numFmtId="10" fontId="55" fillId="38" borderId="10" xfId="0" applyNumberFormat="1" applyFont="1" applyFill="1" applyBorder="1" applyAlignment="1">
      <alignment horizontal="center" vertical="center" wrapText="1"/>
    </xf>
    <xf numFmtId="0" fontId="54" fillId="0" borderId="10" xfId="0" applyFont="1" applyBorder="1" applyAlignment="1">
      <alignment horizontal="justify" vertical="center" wrapText="1"/>
    </xf>
    <xf numFmtId="0" fontId="54" fillId="39" borderId="10" xfId="0" applyFont="1" applyFill="1" applyBorder="1" applyAlignment="1">
      <alignment horizontal="left" vertical="center" wrapText="1"/>
    </xf>
    <xf numFmtId="0" fontId="3" fillId="33" borderId="0" xfId="0" applyFont="1" applyFill="1" applyBorder="1" applyAlignment="1">
      <alignment horizontal="center"/>
    </xf>
    <xf numFmtId="0" fontId="5" fillId="33" borderId="0" xfId="0" applyFont="1" applyFill="1" applyBorder="1" applyAlignment="1">
      <alignment horizontal="justify" vertical="center" wrapText="1"/>
    </xf>
    <xf numFmtId="0" fontId="5" fillId="33" borderId="0" xfId="0" applyFont="1" applyFill="1" applyBorder="1" applyAlignment="1">
      <alignment horizontal="justify" vertical="center"/>
    </xf>
    <xf numFmtId="0" fontId="6" fillId="33" borderId="10" xfId="0" applyFont="1" applyFill="1" applyBorder="1" applyAlignment="1">
      <alignment horizontal="center" vertical="center" wrapText="1"/>
    </xf>
    <xf numFmtId="4" fontId="6" fillId="33" borderId="10" xfId="0" applyNumberFormat="1" applyFont="1" applyFill="1" applyBorder="1" applyAlignment="1">
      <alignment horizontal="center"/>
    </xf>
    <xf numFmtId="0" fontId="12" fillId="0" borderId="0" xfId="50" applyFont="1" applyBorder="1" applyAlignment="1">
      <alignment horizontal="left" vertical="center" wrapText="1"/>
      <protection/>
    </xf>
    <xf numFmtId="0" fontId="6" fillId="37" borderId="10" xfId="0" applyFont="1" applyFill="1" applyBorder="1" applyAlignment="1">
      <alignment horizontal="center" vertic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ítulo 5"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zoomScalePageLayoutView="0" workbookViewId="0" topLeftCell="A1">
      <selection activeCell="A8" sqref="A8:E8"/>
    </sheetView>
  </sheetViews>
  <sheetFormatPr defaultColWidth="9.140625" defaultRowHeight="12.75"/>
  <cols>
    <col min="1" max="1" width="46.28125" style="0" customWidth="1"/>
    <col min="2" max="2" width="18.140625" style="0" customWidth="1"/>
  </cols>
  <sheetData>
    <row r="1" spans="1:5" ht="18">
      <c r="A1" s="1" t="s">
        <v>0</v>
      </c>
      <c r="B1" s="2">
        <f>ASG!B31</f>
        <v>4596.39670241586</v>
      </c>
      <c r="C1" s="3"/>
      <c r="D1" s="3"/>
      <c r="E1" s="3"/>
    </row>
    <row r="2" spans="1:5" ht="18">
      <c r="A2" s="1" t="s">
        <v>1</v>
      </c>
      <c r="B2" s="2">
        <f>B1*12</f>
        <v>55156.760428990325</v>
      </c>
      <c r="C2" s="3"/>
      <c r="D2" s="3"/>
      <c r="E2" s="3"/>
    </row>
    <row r="3" spans="1:5" ht="12.75">
      <c r="A3" s="3"/>
      <c r="B3" s="3"/>
      <c r="C3" s="3"/>
      <c r="D3" s="3"/>
      <c r="E3" s="3"/>
    </row>
    <row r="4" spans="1:5" ht="18">
      <c r="A4" s="1" t="s">
        <v>2</v>
      </c>
      <c r="B4" s="58" t="s">
        <v>3</v>
      </c>
      <c r="C4" s="58"/>
      <c r="D4" s="58"/>
      <c r="E4" s="58"/>
    </row>
    <row r="6" spans="1:3" ht="18">
      <c r="A6" s="4" t="s">
        <v>4</v>
      </c>
      <c r="B6" s="5"/>
      <c r="C6" s="6"/>
    </row>
    <row r="8" spans="1:5" ht="54" customHeight="1">
      <c r="A8" s="59" t="s">
        <v>5</v>
      </c>
      <c r="B8" s="59"/>
      <c r="C8" s="59"/>
      <c r="D8" s="59"/>
      <c r="E8" s="59"/>
    </row>
    <row r="10" spans="1:5" ht="44.25" customHeight="1">
      <c r="A10" s="60" t="s">
        <v>6</v>
      </c>
      <c r="B10" s="60"/>
      <c r="C10" s="60"/>
      <c r="D10" s="60"/>
      <c r="E10" s="60"/>
    </row>
    <row r="12" spans="1:5" ht="156" customHeight="1">
      <c r="A12" s="59" t="s">
        <v>7</v>
      </c>
      <c r="B12" s="59"/>
      <c r="C12" s="59"/>
      <c r="D12" s="59"/>
      <c r="E12" s="59"/>
    </row>
    <row r="14" spans="1:5" ht="60.75" customHeight="1">
      <c r="A14" s="59" t="s">
        <v>8</v>
      </c>
      <c r="B14" s="59"/>
      <c r="C14" s="59"/>
      <c r="D14" s="59"/>
      <c r="E14" s="59"/>
    </row>
  </sheetData>
  <sheetProtection selectLockedCells="1" selectUnlockedCells="1"/>
  <mergeCells count="5">
    <mergeCell ref="B4:E4"/>
    <mergeCell ref="A8:E8"/>
    <mergeCell ref="A10:E10"/>
    <mergeCell ref="A12:E12"/>
    <mergeCell ref="A14:E14"/>
  </mergeCells>
  <printOptions/>
  <pageMargins left="0.5118110236220472" right="0.5118110236220472" top="1.968503937007874" bottom="0.7874015748031497" header="0.7874015748031497" footer="0.5118110236220472"/>
  <pageSetup horizontalDpi="300" verticalDpi="300" orientation="portrait" paperSize="9" r:id="rId1"/>
  <headerFooter alignWithMargins="0">
    <oddHeader>&amp;C&amp;"Arial,Negrito"&amp;12Tribunal Regional do Trabalho da 20ª Região
Pregão Eletrônico n. 18/17
Anexo II
Planilha 1 - Orientações</oddHeader>
  </headerFooter>
</worksheet>
</file>

<file path=xl/worksheets/sheet2.xml><?xml version="1.0" encoding="utf-8"?>
<worksheet xmlns="http://schemas.openxmlformats.org/spreadsheetml/2006/main" xmlns:r="http://schemas.openxmlformats.org/officeDocument/2006/relationships">
  <dimension ref="A1:D31"/>
  <sheetViews>
    <sheetView zoomScalePageLayoutView="0" workbookViewId="0" topLeftCell="A13">
      <selection activeCell="A1" sqref="A1:D31"/>
    </sheetView>
  </sheetViews>
  <sheetFormatPr defaultColWidth="9.140625" defaultRowHeight="12.75"/>
  <cols>
    <col min="1" max="1" width="43.421875" style="0" bestFit="1" customWidth="1"/>
    <col min="2" max="3" width="10.140625" style="0" customWidth="1"/>
    <col min="4" max="4" width="10.421875" style="0" customWidth="1"/>
  </cols>
  <sheetData>
    <row r="1" spans="1:4" ht="76.5">
      <c r="A1" s="61" t="s">
        <v>9</v>
      </c>
      <c r="B1" s="61"/>
      <c r="C1" s="7" t="s">
        <v>114</v>
      </c>
      <c r="D1" s="7" t="s">
        <v>113</v>
      </c>
    </row>
    <row r="2" spans="1:4" ht="12.75">
      <c r="A2" s="8" t="s">
        <v>10</v>
      </c>
      <c r="B2" s="9" t="s">
        <v>11</v>
      </c>
      <c r="C2" s="9" t="s">
        <v>12</v>
      </c>
      <c r="D2" s="9" t="s">
        <v>12</v>
      </c>
    </row>
    <row r="3" spans="1:4" ht="12.75">
      <c r="A3" s="10" t="s">
        <v>13</v>
      </c>
      <c r="B3" s="11" t="s">
        <v>14</v>
      </c>
      <c r="C3" s="11">
        <v>951.43</v>
      </c>
      <c r="D3" s="11">
        <v>951.43</v>
      </c>
    </row>
    <row r="4" spans="1:4" ht="12.75">
      <c r="A4" s="12" t="s">
        <v>15</v>
      </c>
      <c r="B4" s="13" t="s">
        <v>14</v>
      </c>
      <c r="C4" s="13">
        <f>C3</f>
        <v>951.43</v>
      </c>
      <c r="D4" s="13">
        <f>D3</f>
        <v>951.43</v>
      </c>
    </row>
    <row r="5" spans="1:4" ht="12.75">
      <c r="A5" s="8" t="s">
        <v>16</v>
      </c>
      <c r="B5" s="9" t="s">
        <v>11</v>
      </c>
      <c r="C5" s="9" t="s">
        <v>12</v>
      </c>
      <c r="D5" s="9" t="s">
        <v>12</v>
      </c>
    </row>
    <row r="6" spans="1:4" ht="12.75">
      <c r="A6" s="14" t="s">
        <v>17</v>
      </c>
      <c r="B6" s="15">
        <f>'Encargos Sociais'!$C$34</f>
        <v>0.75535256</v>
      </c>
      <c r="C6" s="16">
        <f>B6*C4</f>
        <v>718.6650861607999</v>
      </c>
      <c r="D6" s="16">
        <f>B6*D4</f>
        <v>718.6650861607999</v>
      </c>
    </row>
    <row r="7" spans="1:4" ht="12.75">
      <c r="A7" s="17" t="s">
        <v>18</v>
      </c>
      <c r="B7" s="9" t="s">
        <v>11</v>
      </c>
      <c r="C7" s="9" t="s">
        <v>12</v>
      </c>
      <c r="D7" s="9" t="s">
        <v>12</v>
      </c>
    </row>
    <row r="8" spans="1:4" ht="12.75">
      <c r="A8" s="18" t="s">
        <v>19</v>
      </c>
      <c r="B8" s="11" t="s">
        <v>14</v>
      </c>
      <c r="C8" s="19"/>
      <c r="D8" s="19"/>
    </row>
    <row r="9" spans="1:4" ht="12.75">
      <c r="A9" s="18" t="s">
        <v>20</v>
      </c>
      <c r="B9" s="11" t="s">
        <v>14</v>
      </c>
      <c r="C9" s="20">
        <v>217.8</v>
      </c>
      <c r="D9" s="20">
        <v>217.8</v>
      </c>
    </row>
    <row r="10" spans="1:4" ht="13.5" customHeight="1">
      <c r="A10" s="18" t="s">
        <v>21</v>
      </c>
      <c r="B10" s="11" t="s">
        <v>14</v>
      </c>
      <c r="C10" s="21">
        <v>79.31</v>
      </c>
      <c r="D10" s="21">
        <v>79.31</v>
      </c>
    </row>
    <row r="11" spans="1:4" ht="14.25" customHeight="1">
      <c r="A11" s="56" t="s">
        <v>22</v>
      </c>
      <c r="B11" s="11" t="s">
        <v>14</v>
      </c>
      <c r="C11" s="20">
        <v>3.5</v>
      </c>
      <c r="D11" s="20">
        <v>3.5</v>
      </c>
    </row>
    <row r="12" spans="1:4" ht="12.75">
      <c r="A12" s="56" t="s">
        <v>23</v>
      </c>
      <c r="B12" s="11" t="s">
        <v>14</v>
      </c>
      <c r="C12" s="19"/>
      <c r="D12" s="19"/>
    </row>
    <row r="13" spans="1:4" ht="12.75">
      <c r="A13" s="56" t="s">
        <v>115</v>
      </c>
      <c r="B13" s="11"/>
      <c r="C13" s="19"/>
      <c r="D13" s="19"/>
    </row>
    <row r="14" spans="1:4" ht="12.75">
      <c r="A14" s="56" t="s">
        <v>120</v>
      </c>
      <c r="B14" s="11"/>
      <c r="C14" s="19"/>
      <c r="D14" s="19"/>
    </row>
    <row r="15" spans="1:4" ht="12.75">
      <c r="A15" s="22" t="s">
        <v>24</v>
      </c>
      <c r="B15" s="13" t="s">
        <v>14</v>
      </c>
      <c r="C15" s="23">
        <f>SUM(C8:C12)</f>
        <v>300.61</v>
      </c>
      <c r="D15" s="23">
        <f>SUM(D8:D12)</f>
        <v>300.61</v>
      </c>
    </row>
    <row r="16" spans="1:4" ht="16.5" customHeight="1">
      <c r="A16" s="24" t="s">
        <v>25</v>
      </c>
      <c r="B16" s="25" t="s">
        <v>14</v>
      </c>
      <c r="C16" s="25">
        <f>C4+C6+C15</f>
        <v>1970.7050861608</v>
      </c>
      <c r="D16" s="25">
        <f>D4+D6+D15</f>
        <v>1970.7050861608</v>
      </c>
    </row>
    <row r="17" spans="1:4" ht="12.75">
      <c r="A17" s="8" t="s">
        <v>26</v>
      </c>
      <c r="B17" s="9" t="s">
        <v>11</v>
      </c>
      <c r="C17" s="9" t="s">
        <v>12</v>
      </c>
      <c r="D17" s="9" t="s">
        <v>12</v>
      </c>
    </row>
    <row r="18" spans="1:4" ht="12.75">
      <c r="A18" s="10" t="s">
        <v>27</v>
      </c>
      <c r="B18" s="26"/>
      <c r="C18" s="20">
        <f>B18*C16</f>
        <v>0</v>
      </c>
      <c r="D18" s="20">
        <f>B18*D16</f>
        <v>0</v>
      </c>
    </row>
    <row r="19" spans="1:4" ht="12.75">
      <c r="A19" s="57" t="s">
        <v>117</v>
      </c>
      <c r="B19" s="55"/>
      <c r="C19" s="20">
        <f>B19*C16</f>
        <v>0</v>
      </c>
      <c r="D19" s="20">
        <f>B19*D16</f>
        <v>0</v>
      </c>
    </row>
    <row r="20" spans="1:4" ht="12.75">
      <c r="A20" s="10" t="s">
        <v>28</v>
      </c>
      <c r="B20" s="26"/>
      <c r="C20" s="20">
        <f>B20*C16</f>
        <v>0</v>
      </c>
      <c r="D20" s="20">
        <f>B20*D16</f>
        <v>0</v>
      </c>
    </row>
    <row r="21" spans="1:4" ht="12.75">
      <c r="A21" s="12" t="s">
        <v>29</v>
      </c>
      <c r="B21" s="27" t="s">
        <v>14</v>
      </c>
      <c r="C21" s="23">
        <f>SUM(C18:C20)</f>
        <v>0</v>
      </c>
      <c r="D21" s="23">
        <f>SUM(D18:D20)</f>
        <v>0</v>
      </c>
    </row>
    <row r="22" spans="1:4" ht="17.25" customHeight="1">
      <c r="A22" s="24" t="s">
        <v>30</v>
      </c>
      <c r="B22" s="25" t="s">
        <v>14</v>
      </c>
      <c r="C22" s="28">
        <f>C16+C21</f>
        <v>1970.7050861608</v>
      </c>
      <c r="D22" s="28">
        <f>D16+D21</f>
        <v>1970.7050861608</v>
      </c>
    </row>
    <row r="23" spans="1:4" s="29" customFormat="1" ht="12.75">
      <c r="A23" s="8" t="s">
        <v>31</v>
      </c>
      <c r="B23" s="9" t="s">
        <v>11</v>
      </c>
      <c r="C23" s="9" t="s">
        <v>12</v>
      </c>
      <c r="D23" s="9" t="s">
        <v>12</v>
      </c>
    </row>
    <row r="24" spans="1:4" ht="12.75">
      <c r="A24" s="30" t="s">
        <v>32</v>
      </c>
      <c r="B24" s="31">
        <v>0.076</v>
      </c>
      <c r="C24" s="16" t="s">
        <v>14</v>
      </c>
      <c r="D24" s="16" t="s">
        <v>14</v>
      </c>
    </row>
    <row r="25" spans="1:4" ht="12.75">
      <c r="A25" s="30" t="s">
        <v>33</v>
      </c>
      <c r="B25" s="31">
        <v>0.0165</v>
      </c>
      <c r="C25" s="16" t="s">
        <v>14</v>
      </c>
      <c r="D25" s="16" t="s">
        <v>14</v>
      </c>
    </row>
    <row r="26" spans="1:4" ht="12.75">
      <c r="A26" s="30" t="s">
        <v>34</v>
      </c>
      <c r="B26" s="31">
        <v>0.05</v>
      </c>
      <c r="C26" s="16" t="s">
        <v>14</v>
      </c>
      <c r="D26" s="16" t="s">
        <v>14</v>
      </c>
    </row>
    <row r="27" spans="1:4" ht="12.75">
      <c r="A27" s="30" t="s">
        <v>35</v>
      </c>
      <c r="B27" s="32">
        <f>SUM(B24:B26)</f>
        <v>0.14250000000000002</v>
      </c>
      <c r="C27" s="33">
        <f>C22*B27/(1-B27)</f>
        <v>327.49326504713014</v>
      </c>
      <c r="D27" s="33">
        <f>D22*B27/(1-B27)</f>
        <v>327.49326504713014</v>
      </c>
    </row>
    <row r="28" spans="1:4" ht="16.5" customHeight="1">
      <c r="A28" s="24" t="s">
        <v>36</v>
      </c>
      <c r="B28" s="25" t="s">
        <v>14</v>
      </c>
      <c r="C28" s="28">
        <f>C22+C27</f>
        <v>2298.19835120793</v>
      </c>
      <c r="D28" s="28">
        <f>D22+D27</f>
        <v>2298.19835120793</v>
      </c>
    </row>
    <row r="29" spans="1:4" ht="12.75">
      <c r="A29" s="24" t="s">
        <v>37</v>
      </c>
      <c r="B29" s="25" t="s">
        <v>14</v>
      </c>
      <c r="C29" s="34">
        <v>1</v>
      </c>
      <c r="D29" s="34">
        <v>1</v>
      </c>
    </row>
    <row r="30" spans="1:4" ht="12.75">
      <c r="A30" s="24" t="s">
        <v>38</v>
      </c>
      <c r="B30" s="25" t="s">
        <v>14</v>
      </c>
      <c r="C30" s="28">
        <f>C28*C29</f>
        <v>2298.19835120793</v>
      </c>
      <c r="D30" s="28">
        <f>D28*D29</f>
        <v>2298.19835120793</v>
      </c>
    </row>
    <row r="31" spans="1:4" ht="16.5" customHeight="1">
      <c r="A31" s="24" t="s">
        <v>39</v>
      </c>
      <c r="B31" s="62">
        <f>C30+D30</f>
        <v>4596.39670241586</v>
      </c>
      <c r="C31" s="62"/>
      <c r="D31" s="62"/>
    </row>
  </sheetData>
  <sheetProtection selectLockedCells="1" selectUnlockedCells="1"/>
  <mergeCells count="2">
    <mergeCell ref="A1:B1"/>
    <mergeCell ref="B31:D31"/>
  </mergeCells>
  <printOptions horizontalCentered="1"/>
  <pageMargins left="0.7874015748031497" right="0.7874015748031497" top="1.968503937007874" bottom="0.7874015748031497" header="0.7874015748031497" footer="0.5118110236220472"/>
  <pageSetup horizontalDpi="300" verticalDpi="300" orientation="portrait" paperSize="9" r:id="rId3"/>
  <headerFooter alignWithMargins="0">
    <oddHeader xml:space="preserve">&amp;C&amp;"Arial,Negrito"&amp;12Tribunal Regional do Trabalho da 20ª Região
Pregão Eletrônico n. 18/17
Anexo II
Planilha 2 - Planilha de custos e formação de preços </oddHeader>
  </headerFooter>
  <legacyDrawing r:id="rId2"/>
</worksheet>
</file>

<file path=xl/worksheets/sheet3.xml><?xml version="1.0" encoding="utf-8"?>
<worksheet xmlns="http://schemas.openxmlformats.org/spreadsheetml/2006/main" xmlns:r="http://schemas.openxmlformats.org/officeDocument/2006/relationships">
  <dimension ref="A1:E56"/>
  <sheetViews>
    <sheetView tabSelected="1" zoomScalePageLayoutView="0" workbookViewId="0" topLeftCell="A1">
      <selection activeCell="A1" sqref="A1:C34"/>
    </sheetView>
  </sheetViews>
  <sheetFormatPr defaultColWidth="9.140625" defaultRowHeight="12.75"/>
  <cols>
    <col min="1" max="1" width="7.421875" style="0" customWidth="1"/>
    <col min="2" max="2" width="45.7109375" style="0" customWidth="1"/>
    <col min="3" max="3" width="15.421875" style="0" customWidth="1"/>
  </cols>
  <sheetData>
    <row r="1" spans="1:3" ht="12.75" customHeight="1">
      <c r="A1" s="61" t="s">
        <v>40</v>
      </c>
      <c r="B1" s="61"/>
      <c r="C1" s="61"/>
    </row>
    <row r="2" spans="1:3" ht="12.75" customHeight="1">
      <c r="A2" s="61" t="s">
        <v>41</v>
      </c>
      <c r="B2" s="61"/>
      <c r="C2" s="35">
        <f>SUM(C4:C11)</f>
        <v>0.3980000000000001</v>
      </c>
    </row>
    <row r="3" spans="1:3" ht="12.75">
      <c r="A3" s="36" t="s">
        <v>42</v>
      </c>
      <c r="B3" s="37" t="s">
        <v>43</v>
      </c>
      <c r="C3" s="37" t="s">
        <v>44</v>
      </c>
    </row>
    <row r="4" spans="1:3" ht="12.75">
      <c r="A4" s="38">
        <v>1</v>
      </c>
      <c r="B4" s="39" t="s">
        <v>45</v>
      </c>
      <c r="C4" s="40">
        <v>0.2</v>
      </c>
    </row>
    <row r="5" spans="1:3" ht="12.75">
      <c r="A5" s="38">
        <v>2</v>
      </c>
      <c r="B5" s="39" t="s">
        <v>46</v>
      </c>
      <c r="C5" s="40">
        <v>0.015</v>
      </c>
    </row>
    <row r="6" spans="1:3" ht="12.75">
      <c r="A6" s="38">
        <v>3</v>
      </c>
      <c r="B6" s="39" t="s">
        <v>47</v>
      </c>
      <c r="C6" s="40">
        <v>0.01</v>
      </c>
    </row>
    <row r="7" spans="1:3" ht="12.75">
      <c r="A7" s="38">
        <v>4</v>
      </c>
      <c r="B7" s="39" t="s">
        <v>48</v>
      </c>
      <c r="C7" s="40">
        <v>0.002</v>
      </c>
    </row>
    <row r="8" spans="1:3" ht="12.75">
      <c r="A8" s="38">
        <v>5</v>
      </c>
      <c r="B8" s="39" t="s">
        <v>49</v>
      </c>
      <c r="C8" s="40">
        <v>0.025</v>
      </c>
    </row>
    <row r="9" spans="1:3" ht="12.75">
      <c r="A9" s="38">
        <v>6</v>
      </c>
      <c r="B9" s="39" t="s">
        <v>50</v>
      </c>
      <c r="C9" s="40">
        <v>0.08</v>
      </c>
    </row>
    <row r="10" spans="1:3" ht="12.75">
      <c r="A10" s="38">
        <v>7</v>
      </c>
      <c r="B10" s="41" t="s">
        <v>51</v>
      </c>
      <c r="C10" s="42">
        <v>0.06</v>
      </c>
    </row>
    <row r="11" spans="1:3" ht="12.75">
      <c r="A11" s="38">
        <v>8</v>
      </c>
      <c r="B11" s="39" t="s">
        <v>52</v>
      </c>
      <c r="C11" s="40">
        <v>0.006</v>
      </c>
    </row>
    <row r="12" spans="1:3" ht="12.75" customHeight="1">
      <c r="A12" s="61" t="s">
        <v>53</v>
      </c>
      <c r="B12" s="61"/>
      <c r="C12" s="35">
        <f>SUM(C14:C21)</f>
        <v>0.2204</v>
      </c>
    </row>
    <row r="13" spans="1:3" ht="12.75">
      <c r="A13" s="43"/>
      <c r="B13" s="44" t="s">
        <v>43</v>
      </c>
      <c r="C13" s="44" t="s">
        <v>44</v>
      </c>
    </row>
    <row r="14" spans="1:3" ht="12.75">
      <c r="A14" s="38">
        <v>9</v>
      </c>
      <c r="B14" s="39" t="s">
        <v>54</v>
      </c>
      <c r="C14" s="45">
        <v>0.0833</v>
      </c>
    </row>
    <row r="15" spans="1:3" ht="12.75">
      <c r="A15" s="38">
        <v>10</v>
      </c>
      <c r="B15" s="39" t="s">
        <v>55</v>
      </c>
      <c r="C15" s="45">
        <v>0.0833</v>
      </c>
    </row>
    <row r="16" spans="1:3" ht="12.75">
      <c r="A16" s="38">
        <v>11</v>
      </c>
      <c r="B16" s="39" t="s">
        <v>56</v>
      </c>
      <c r="C16" s="45">
        <v>0.0278</v>
      </c>
    </row>
    <row r="17" spans="1:3" ht="12.75">
      <c r="A17" s="38">
        <v>12</v>
      </c>
      <c r="B17" s="39" t="s">
        <v>57</v>
      </c>
      <c r="C17" s="40">
        <v>0.0166</v>
      </c>
    </row>
    <row r="18" spans="1:3" ht="12.75">
      <c r="A18" s="38">
        <v>13</v>
      </c>
      <c r="B18" s="53" t="s">
        <v>116</v>
      </c>
      <c r="C18" s="54">
        <v>0.0007</v>
      </c>
    </row>
    <row r="19" spans="1:3" ht="12.75">
      <c r="A19" s="38">
        <v>14</v>
      </c>
      <c r="B19" s="46" t="s">
        <v>58</v>
      </c>
      <c r="C19" s="40">
        <v>0.0002</v>
      </c>
    </row>
    <row r="20" spans="1:3" ht="12.75">
      <c r="A20" s="38">
        <v>15</v>
      </c>
      <c r="B20" s="39" t="s">
        <v>59</v>
      </c>
      <c r="C20" s="40">
        <v>0.0082</v>
      </c>
    </row>
    <row r="21" spans="1:3" ht="12.75">
      <c r="A21" s="38">
        <v>16</v>
      </c>
      <c r="B21" s="39" t="s">
        <v>60</v>
      </c>
      <c r="C21" s="40">
        <v>0.0003</v>
      </c>
    </row>
    <row r="22" spans="1:3" ht="12.75" customHeight="1">
      <c r="A22" s="61" t="s">
        <v>61</v>
      </c>
      <c r="B22" s="61"/>
      <c r="C22" s="35">
        <f>SUM(C24:C27)</f>
        <v>0.0489</v>
      </c>
    </row>
    <row r="23" spans="1:3" ht="12.75">
      <c r="A23" s="43"/>
      <c r="B23" s="44" t="s">
        <v>43</v>
      </c>
      <c r="C23" s="44" t="s">
        <v>44</v>
      </c>
    </row>
    <row r="24" spans="1:3" ht="12.75">
      <c r="A24" s="38">
        <v>17</v>
      </c>
      <c r="B24" s="46" t="s">
        <v>62</v>
      </c>
      <c r="C24" s="40">
        <v>0.004167</v>
      </c>
    </row>
    <row r="25" spans="1:3" ht="12.75">
      <c r="A25" s="38">
        <v>18</v>
      </c>
      <c r="B25" s="46" t="s">
        <v>63</v>
      </c>
      <c r="C25" s="40">
        <v>0.0004</v>
      </c>
    </row>
    <row r="26" spans="1:3" ht="12.75" customHeight="1">
      <c r="A26" s="38">
        <v>19</v>
      </c>
      <c r="B26" s="39" t="s">
        <v>64</v>
      </c>
      <c r="C26" s="40">
        <v>0.000833</v>
      </c>
    </row>
    <row r="27" spans="1:3" ht="12.75" customHeight="1">
      <c r="A27" s="38">
        <v>20</v>
      </c>
      <c r="B27" s="39" t="s">
        <v>65</v>
      </c>
      <c r="C27" s="45">
        <v>0.0435</v>
      </c>
    </row>
    <row r="28" spans="1:3" ht="12.75" customHeight="1">
      <c r="A28" s="61" t="s">
        <v>66</v>
      </c>
      <c r="B28" s="61"/>
      <c r="C28" s="35">
        <f>C30</f>
        <v>0.08771920000000002</v>
      </c>
    </row>
    <row r="29" spans="1:3" ht="12.75">
      <c r="A29" s="43"/>
      <c r="B29" s="44" t="s">
        <v>43</v>
      </c>
      <c r="C29" s="44" t="s">
        <v>44</v>
      </c>
    </row>
    <row r="30" spans="1:3" ht="12.75">
      <c r="A30" s="38">
        <v>21</v>
      </c>
      <c r="B30" s="47" t="s">
        <v>67</v>
      </c>
      <c r="C30" s="40">
        <f>SUM(C4:C11)*SUM(C14:C21)</f>
        <v>0.08771920000000002</v>
      </c>
    </row>
    <row r="31" spans="1:3" ht="26.25" customHeight="1">
      <c r="A31" s="43"/>
      <c r="B31" s="7" t="s">
        <v>68</v>
      </c>
      <c r="C31" s="35">
        <f>C33</f>
        <v>0.00033336</v>
      </c>
    </row>
    <row r="32" spans="1:3" ht="12.75">
      <c r="A32" s="43"/>
      <c r="B32" s="44" t="s">
        <v>43</v>
      </c>
      <c r="C32" s="44" t="s">
        <v>44</v>
      </c>
    </row>
    <row r="33" spans="1:3" ht="25.5">
      <c r="A33" s="38">
        <v>22</v>
      </c>
      <c r="B33" s="48" t="s">
        <v>69</v>
      </c>
      <c r="C33" s="40">
        <f>C9*C24</f>
        <v>0.00033336</v>
      </c>
    </row>
    <row r="34" spans="1:3" ht="12.75" customHeight="1">
      <c r="A34" s="64" t="s">
        <v>70</v>
      </c>
      <c r="B34" s="64"/>
      <c r="C34" s="49">
        <f>SUM(C4:C11)+SUM(C14:C21)+SUM(C24:C27)+C30+C33</f>
        <v>0.75535256</v>
      </c>
    </row>
    <row r="35" spans="1:5" ht="18.75" customHeight="1">
      <c r="A35" s="50" t="s">
        <v>71</v>
      </c>
      <c r="B35" s="63" t="s">
        <v>72</v>
      </c>
      <c r="C35" s="63"/>
      <c r="D35" s="63"/>
      <c r="E35" s="63"/>
    </row>
    <row r="36" spans="1:5" ht="18" customHeight="1">
      <c r="A36" s="50" t="s">
        <v>73</v>
      </c>
      <c r="B36" s="63" t="s">
        <v>74</v>
      </c>
      <c r="C36" s="63"/>
      <c r="D36" s="63"/>
      <c r="E36" s="63"/>
    </row>
    <row r="37" spans="1:5" ht="12.75" customHeight="1">
      <c r="A37" s="50" t="s">
        <v>75</v>
      </c>
      <c r="B37" s="63" t="s">
        <v>76</v>
      </c>
      <c r="C37" s="63"/>
      <c r="D37" s="63"/>
      <c r="E37" s="63"/>
    </row>
    <row r="38" spans="1:5" ht="12.75" customHeight="1">
      <c r="A38" s="50" t="s">
        <v>77</v>
      </c>
      <c r="B38" s="63" t="s">
        <v>78</v>
      </c>
      <c r="C38" s="63"/>
      <c r="D38" s="63"/>
      <c r="E38" s="63"/>
    </row>
    <row r="39" spans="1:5" ht="12.75" customHeight="1">
      <c r="A39" s="50" t="s">
        <v>79</v>
      </c>
      <c r="B39" s="63" t="s">
        <v>80</v>
      </c>
      <c r="C39" s="63"/>
      <c r="D39" s="63"/>
      <c r="E39" s="63"/>
    </row>
    <row r="40" spans="1:5" ht="12.75" customHeight="1">
      <c r="A40" s="50" t="s">
        <v>81</v>
      </c>
      <c r="B40" s="63" t="s">
        <v>82</v>
      </c>
      <c r="C40" s="63"/>
      <c r="D40" s="63"/>
      <c r="E40" s="63"/>
    </row>
    <row r="41" spans="1:5" ht="12.75" customHeight="1">
      <c r="A41" s="50" t="s">
        <v>83</v>
      </c>
      <c r="B41" s="63" t="s">
        <v>84</v>
      </c>
      <c r="C41" s="63"/>
      <c r="D41" s="63"/>
      <c r="E41" s="63"/>
    </row>
    <row r="42" spans="1:5" ht="12.75" customHeight="1">
      <c r="A42" s="50" t="s">
        <v>85</v>
      </c>
      <c r="B42" s="63" t="s">
        <v>86</v>
      </c>
      <c r="C42" s="63"/>
      <c r="D42" s="63"/>
      <c r="E42" s="63"/>
    </row>
    <row r="43" spans="1:5" ht="27.75" customHeight="1">
      <c r="A43" s="50" t="s">
        <v>87</v>
      </c>
      <c r="B43" s="63" t="s">
        <v>88</v>
      </c>
      <c r="C43" s="63"/>
      <c r="D43" s="63"/>
      <c r="E43" s="63"/>
    </row>
    <row r="44" spans="1:5" ht="27" customHeight="1">
      <c r="A44" s="50" t="s">
        <v>89</v>
      </c>
      <c r="B44" s="63" t="s">
        <v>90</v>
      </c>
      <c r="C44" s="63"/>
      <c r="D44" s="63"/>
      <c r="E44" s="63"/>
    </row>
    <row r="45" spans="1:5" ht="12.75" customHeight="1">
      <c r="A45" s="50" t="s">
        <v>91</v>
      </c>
      <c r="B45" s="63" t="s">
        <v>92</v>
      </c>
      <c r="C45" s="63"/>
      <c r="D45" s="63"/>
      <c r="E45" s="63"/>
    </row>
    <row r="46" spans="1:5" ht="30" customHeight="1">
      <c r="A46" s="50" t="s">
        <v>93</v>
      </c>
      <c r="B46" s="63" t="s">
        <v>94</v>
      </c>
      <c r="C46" s="63"/>
      <c r="D46" s="63"/>
      <c r="E46" s="63"/>
    </row>
    <row r="47" spans="1:5" ht="30" customHeight="1">
      <c r="A47" s="50" t="s">
        <v>95</v>
      </c>
      <c r="B47" s="52" t="s">
        <v>119</v>
      </c>
      <c r="C47" s="52"/>
      <c r="D47" s="52"/>
      <c r="E47" s="52"/>
    </row>
    <row r="48" spans="1:5" ht="63" customHeight="1">
      <c r="A48" s="50" t="s">
        <v>97</v>
      </c>
      <c r="B48" s="63" t="s">
        <v>96</v>
      </c>
      <c r="C48" s="63"/>
      <c r="D48" s="63"/>
      <c r="E48" s="63"/>
    </row>
    <row r="49" spans="1:5" ht="18.75" customHeight="1">
      <c r="A49" s="51" t="s">
        <v>99</v>
      </c>
      <c r="B49" s="63" t="s">
        <v>98</v>
      </c>
      <c r="C49" s="63"/>
      <c r="D49" s="63"/>
      <c r="E49" s="63"/>
    </row>
    <row r="50" spans="1:5" ht="76.5" customHeight="1">
      <c r="A50" s="50" t="s">
        <v>101</v>
      </c>
      <c r="B50" s="63" t="s">
        <v>100</v>
      </c>
      <c r="C50" s="63"/>
      <c r="D50" s="63"/>
      <c r="E50" s="63"/>
    </row>
    <row r="51" spans="1:5" ht="39.75" customHeight="1">
      <c r="A51" s="50" t="s">
        <v>103</v>
      </c>
      <c r="B51" s="63" t="s">
        <v>102</v>
      </c>
      <c r="C51" s="63"/>
      <c r="D51" s="63"/>
      <c r="E51" s="63"/>
    </row>
    <row r="52" spans="1:5" ht="27.75" customHeight="1">
      <c r="A52" s="50" t="s">
        <v>105</v>
      </c>
      <c r="B52" s="63" t="s">
        <v>104</v>
      </c>
      <c r="C52" s="63"/>
      <c r="D52" s="63"/>
      <c r="E52" s="63"/>
    </row>
    <row r="53" spans="1:5" ht="18" customHeight="1">
      <c r="A53" s="51" t="s">
        <v>107</v>
      </c>
      <c r="B53" s="63" t="s">
        <v>106</v>
      </c>
      <c r="C53" s="63"/>
      <c r="D53" s="63"/>
      <c r="E53" s="63"/>
    </row>
    <row r="54" spans="1:5" ht="63.75" customHeight="1">
      <c r="A54" s="50" t="s">
        <v>109</v>
      </c>
      <c r="B54" s="63" t="s">
        <v>108</v>
      </c>
      <c r="C54" s="63"/>
      <c r="D54" s="63"/>
      <c r="E54" s="63"/>
    </row>
    <row r="55" spans="1:5" ht="18" customHeight="1">
      <c r="A55" s="50" t="s">
        <v>111</v>
      </c>
      <c r="B55" s="63" t="s">
        <v>110</v>
      </c>
      <c r="C55" s="63"/>
      <c r="D55" s="63"/>
      <c r="E55" s="63"/>
    </row>
    <row r="56" spans="1:5" ht="18" customHeight="1">
      <c r="A56" s="50" t="s">
        <v>118</v>
      </c>
      <c r="B56" s="63" t="s">
        <v>112</v>
      </c>
      <c r="C56" s="63"/>
      <c r="D56" s="63"/>
      <c r="E56" s="63"/>
    </row>
  </sheetData>
  <sheetProtection selectLockedCells="1" selectUnlockedCells="1"/>
  <mergeCells count="27">
    <mergeCell ref="A1:C1"/>
    <mergeCell ref="A2:B2"/>
    <mergeCell ref="A12:B12"/>
    <mergeCell ref="A22:B22"/>
    <mergeCell ref="A28:B28"/>
    <mergeCell ref="A34:B34"/>
    <mergeCell ref="B35:E35"/>
    <mergeCell ref="B36:E36"/>
    <mergeCell ref="B37:E37"/>
    <mergeCell ref="B38:E38"/>
    <mergeCell ref="B39:E39"/>
    <mergeCell ref="B40:E40"/>
    <mergeCell ref="B41:E41"/>
    <mergeCell ref="B42:E42"/>
    <mergeCell ref="B43:E43"/>
    <mergeCell ref="B44:E44"/>
    <mergeCell ref="B45:E45"/>
    <mergeCell ref="B46:E46"/>
    <mergeCell ref="B54:E54"/>
    <mergeCell ref="B55:E55"/>
    <mergeCell ref="B56:E56"/>
    <mergeCell ref="B48:E48"/>
    <mergeCell ref="B49:E49"/>
    <mergeCell ref="B50:E50"/>
    <mergeCell ref="B51:E51"/>
    <mergeCell ref="B52:E52"/>
    <mergeCell ref="B53:E53"/>
  </mergeCells>
  <printOptions/>
  <pageMargins left="0.5118110236220472" right="0.5118110236220472" top="1.968503937007874" bottom="0.7874015748031497" header="0.7874015748031497" footer="0.5118110236220472"/>
  <pageSetup horizontalDpi="300" verticalDpi="300" orientation="portrait" paperSize="9" r:id="rId3"/>
  <headerFooter alignWithMargins="0">
    <oddHeader>&amp;C&amp;"Arial,Negrito"&amp;12Tribunal Regional do Trabalho da 20ª Região
Pregão Eletrônico n. 18/17
Anexo II
Planilha 3 - Encargos sociais</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SIDNEY FONTES SILVA</dc:creator>
  <cp:keywords/>
  <dc:description/>
  <cp:lastModifiedBy>Layana Campos</cp:lastModifiedBy>
  <cp:lastPrinted>2017-05-05T18:00:01Z</cp:lastPrinted>
  <dcterms:created xsi:type="dcterms:W3CDTF">2017-05-05T17:47:22Z</dcterms:created>
  <dcterms:modified xsi:type="dcterms:W3CDTF">2017-08-14T13:40:29Z</dcterms:modified>
  <cp:category/>
  <cp:version/>
  <cp:contentType/>
  <cp:contentStatus/>
</cp:coreProperties>
</file>